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P:\Research\EMR\ProgramEvaluation\1 Current Projects\Tasmania Year 9 to 12 Review\Public submissions\Ramsay Rowan\"/>
    </mc:Choice>
  </mc:AlternateContent>
  <bookViews>
    <workbookView xWindow="0" yWindow="0" windowWidth="27525" windowHeight="19785" tabRatio="500"/>
  </bookViews>
  <sheets>
    <sheet name="Sheet1" sheetId="1" r:id="rId1"/>
  </sheets>
  <definedNames>
    <definedName name="_xlnm.Print_Area" localSheetId="0">Sheet1!$A$61:$O$117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6" i="1" l="1"/>
  <c r="D177" i="1"/>
  <c r="D172" i="1"/>
  <c r="D170" i="1"/>
  <c r="D167" i="1"/>
  <c r="D164" i="1"/>
  <c r="D162" i="1"/>
  <c r="D160" i="1"/>
  <c r="D158" i="1"/>
  <c r="D156" i="1"/>
  <c r="D154" i="1"/>
  <c r="D152" i="1"/>
  <c r="D150" i="1"/>
  <c r="D147" i="1"/>
</calcChain>
</file>

<file path=xl/sharedStrings.xml><?xml version="1.0" encoding="utf-8"?>
<sst xmlns="http://schemas.openxmlformats.org/spreadsheetml/2006/main" count="107" uniqueCount="88">
  <si>
    <t>NOTE</t>
  </si>
  <si>
    <t>Eleanor Ramsay and Michael Rowan, 20 August 2016</t>
  </si>
  <si>
    <t>COMMENT</t>
  </si>
  <si>
    <t>No Tasmanian school has as great a % of its Yr12s gaining their senior secondary certificates as their interstate comparison schools, and the gap between the Tasmanian and</t>
  </si>
  <si>
    <t>states - the opposite of the relationship between NAPLAN and ICSEA as shown in the graph above.</t>
  </si>
  <si>
    <t>interstate schools is greatest for lower ICSEA schools. Thus the relationship between ICSEA (or educational disadvantage) and attainment is stronger in Tasmania than other</t>
  </si>
  <si>
    <t>2014 MySchool % Yr12 gaining other states SSC</t>
  </si>
  <si>
    <t>2015 TASC % Yr12s gaining TCE</t>
  </si>
  <si>
    <t>ICSEA</t>
  </si>
  <si>
    <t>Mountain Heights School</t>
  </si>
  <si>
    <t>Mountain Heights SIM</t>
  </si>
  <si>
    <t>Claremont College</t>
  </si>
  <si>
    <t>Campbell Town District High School</t>
  </si>
  <si>
    <t>Campbell Town High School SIM</t>
  </si>
  <si>
    <t>Huonville High School</t>
  </si>
  <si>
    <t>Huonville High School SIM</t>
  </si>
  <si>
    <t>Wynyard High School</t>
  </si>
  <si>
    <t>Wynyard SIM</t>
  </si>
  <si>
    <t>Ulverstone High School</t>
  </si>
  <si>
    <t>Ulverstone High School SIM</t>
  </si>
  <si>
    <t>Sheffield School</t>
  </si>
  <si>
    <t>Sheffield School SIM</t>
  </si>
  <si>
    <t>Reece High School</t>
  </si>
  <si>
    <t>Reece High School SIM</t>
  </si>
  <si>
    <t>Latrobe High School</t>
  </si>
  <si>
    <t>Latrobe High School SIM</t>
  </si>
  <si>
    <t>Scottsdale High School</t>
  </si>
  <si>
    <t>Scottsdale SIM</t>
  </si>
  <si>
    <t>Don College</t>
  </si>
  <si>
    <t>Queechy High School</t>
  </si>
  <si>
    <t>Queechy SIM</t>
  </si>
  <si>
    <t>Hellyer College</t>
  </si>
  <si>
    <t>Devonport High School</t>
  </si>
  <si>
    <t>Devonport High School SIM</t>
  </si>
  <si>
    <t>Burnie High School</t>
  </si>
  <si>
    <t>Burnie High School SIM</t>
  </si>
  <si>
    <t>Launceston College</t>
  </si>
  <si>
    <t>Rosny College</t>
  </si>
  <si>
    <t>Elizabeth College</t>
  </si>
  <si>
    <t>Kingston High School</t>
  </si>
  <si>
    <t>Kingston High School SIM</t>
  </si>
  <si>
    <t>St Brendan-Shaw College</t>
  </si>
  <si>
    <t>Marist Regional College</t>
  </si>
  <si>
    <t>Marist Regional College SIM</t>
  </si>
  <si>
    <t>Hobart College</t>
  </si>
  <si>
    <t xml:space="preserve">Launceston Christian School </t>
  </si>
  <si>
    <t>Launceston Christian School SIM</t>
  </si>
  <si>
    <t>Taroona High School</t>
  </si>
  <si>
    <t>Taroona SIM</t>
  </si>
  <si>
    <t xml:space="preserve">Scotch Oakburn </t>
  </si>
  <si>
    <t>Scotch Oakburn SIM</t>
  </si>
  <si>
    <t xml:space="preserve">The Friends School </t>
  </si>
  <si>
    <t>The Friends SIM</t>
  </si>
  <si>
    <t>AVERAGE NAPLAN SIM SCHOOLS</t>
  </si>
  <si>
    <t>AVERAGE NAPLAN TAS SCHOOLS</t>
  </si>
  <si>
    <t>Mountain Heights School SIM</t>
  </si>
  <si>
    <t>Wynyard High School SIM</t>
  </si>
  <si>
    <t>Scottsdale High School SIM</t>
  </si>
  <si>
    <t>Queechy High School SIM</t>
  </si>
  <si>
    <t>Taroona High School SIM</t>
  </si>
  <si>
    <t>Colleges ICSEAs from 2012, others 2015. No ICSEA for Newstead so it is not included. Yr 12% for TAS schools for 2015 from TASC, for interstate similar schools</t>
  </si>
  <si>
    <t xml:space="preserve"> for 2014 from MySchool. Interstate similar schools have the same ICSEA as the Tasmanian school to which they are similar.</t>
  </si>
  <si>
    <t xml:space="preserve">COMPARING TASMANIAN SCHOOLS AND COLLEGES PERFORMANCE WITH SIMILAR SCHOOLS IN OTHER STATES IN RELATION TO YEAR 9 NAPLAN AND </t>
  </si>
  <si>
    <t>GRAPH 2: YEAR 12 ATTAINMENT OF TASMANIAN COLLEGES, PRIVATE SCHOOLS AND INTERSTATE  SCHOOLS SIMILAR TO TASMANIAN HIGH SCHOOLS, IN ORDER OF INCREASING ICSEA</t>
  </si>
  <si>
    <t>DATA FOR GRAPH 1</t>
  </si>
  <si>
    <t>DATA FOR GRAPH 2</t>
  </si>
  <si>
    <t xml:space="preserve"> (except for Ulverstone High School). Schools are shown in order of increasing ICSEA.</t>
  </si>
  <si>
    <t>All but one of the Tasmanian schools Yr9 NAPLAN results are above the average of their interstate similar schools,</t>
  </si>
  <si>
    <t xml:space="preserve">CONCLUSION These two graphs paint a picture of a primary and high school system in Tasmania performing above its reputation particularly with less advantaged students,  </t>
  </si>
  <si>
    <t>and a senior secondary system in deep trouble, reproducing the disadvantage of its students.</t>
  </si>
  <si>
    <t>YR12s ATTAINMENT OF THEIR SENIOR SECONDARY CERTIFICATES.</t>
  </si>
  <si>
    <t>Campbell Town District High School SIM</t>
  </si>
  <si>
    <t>St Brendan-Shaw College SIM</t>
  </si>
  <si>
    <r>
      <t xml:space="preserve">Data for this graph comes from http://educationambassadors.org.au. See </t>
    </r>
    <r>
      <rPr>
        <i/>
        <sz val="12"/>
        <color theme="1"/>
        <rFont val="Calibri"/>
        <scheme val="minor"/>
      </rPr>
      <t>Using Myschool to benchmark senior secondary schooling in Tasmania</t>
    </r>
  </si>
  <si>
    <r>
      <t xml:space="preserve">for  discussion of the method used to generate the data, and </t>
    </r>
    <r>
      <rPr>
        <i/>
        <sz val="12"/>
        <color theme="1"/>
        <rFont val="Calibri"/>
        <scheme val="minor"/>
      </rPr>
      <t>Benchmarks for Year 12 Research Pape</t>
    </r>
    <r>
      <rPr>
        <sz val="12"/>
        <color theme="1"/>
        <rFont val="Calibri"/>
        <family val="2"/>
        <scheme val="minor"/>
      </rPr>
      <t>r for the full data set from which this is derived</t>
    </r>
  </si>
  <si>
    <t xml:space="preserve"> with lower ICSEA schools in Tasmania showing the greatest difference. This leads to Tasmania having a weaker relationship</t>
  </si>
  <si>
    <t xml:space="preserve"> between ICSEA and NAPLAN than the interstate similar schools, as shown by the gentler slope of Tasmania's trend line.</t>
  </si>
  <si>
    <t>comments and corrections to contact@education ambassadaors.org.au</t>
  </si>
  <si>
    <r>
      <t xml:space="preserve">the data for interstate schools remains as in the earlier benchmarking study - all taken from </t>
    </r>
    <r>
      <rPr>
        <i/>
        <sz val="12"/>
        <color theme="1"/>
        <rFont val="Calibri"/>
        <scheme val="minor"/>
      </rPr>
      <t xml:space="preserve">MySchool </t>
    </r>
    <r>
      <rPr>
        <sz val="12"/>
        <color theme="1"/>
        <rFont val="Calibri"/>
        <family val="2"/>
        <scheme val="minor"/>
      </rPr>
      <t>for 2014.</t>
    </r>
  </si>
  <si>
    <t>GRAPH 1: YEAR 9 NAPLAN (average of reading and numeracy) FOR TASMANIAN SCHOOLS AND SIMILAR INTERSTATE  SCHOOLS</t>
  </si>
  <si>
    <r>
      <t>The data for this graph is mostly taken from a previous study reported at http://educationambassadors.org.au. See</t>
    </r>
    <r>
      <rPr>
        <i/>
        <sz val="12"/>
        <color theme="1"/>
        <rFont val="Calibri"/>
        <scheme val="minor"/>
      </rPr>
      <t xml:space="preserve"> Using Myschool to benchmark senior secondary schooling in Tasmania</t>
    </r>
  </si>
  <si>
    <r>
      <t xml:space="preserve">for  discussion of the method used to generate the data, and </t>
    </r>
    <r>
      <rPr>
        <i/>
        <sz val="12"/>
        <color theme="1"/>
        <rFont val="Calibri"/>
        <scheme val="minor"/>
      </rPr>
      <t>Benchmarks for Year 12 Research Paper</t>
    </r>
    <r>
      <rPr>
        <sz val="12"/>
        <color theme="1"/>
        <rFont val="Calibri"/>
        <family val="2"/>
        <scheme val="minor"/>
      </rPr>
      <t xml:space="preserve"> for the full data set from which this is derived.</t>
    </r>
  </si>
  <si>
    <t xml:space="preserve">Differences between that data setand the data used for this graph are as follows. </t>
  </si>
  <si>
    <t>1. Latrobe High School, Reece High School, Sheffield School and Ulverstone High School, were analysed in a separate study available on request to contact@educationambassadors.org.au.</t>
  </si>
  <si>
    <t>To maintain comparability between Tasmanian schools for this graph we have used TASC TCE attainment for 2015 Tasmanian schools while</t>
  </si>
  <si>
    <t xml:space="preserve">2. That later study used TASC as the source of data for Yr12 attainment, and used only data for 2015. See </t>
  </si>
  <si>
    <t>http://www.tqa.tas.gov.au/1324</t>
  </si>
  <si>
    <t>TASMANIA YRS 9-12 REVIEW RAMSAY AND ROWAN ATTACHMENT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</si>
</sst>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8"/>
      <name val="Calibri"/>
      <family val="2"/>
      <scheme val="minor"/>
    </font>
    <font>
      <sz val="12"/>
      <color theme="1"/>
      <name val="Cambria"/>
      <scheme val="major"/>
    </font>
    <font>
      <sz val="12"/>
      <color theme="1"/>
      <name val="Cambria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9" fontId="0" fillId="0" borderId="0" xfId="2" applyFont="1"/>
    <xf numFmtId="0" fontId="0" fillId="0" borderId="0" xfId="0" applyFont="1" applyFill="1"/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/>
    <xf numFmtId="1" fontId="0" fillId="0" borderId="0" xfId="0" applyNumberFormat="1" applyFont="1"/>
    <xf numFmtId="0" fontId="3" fillId="0" borderId="0" xfId="0" applyFont="1"/>
    <xf numFmtId="1" fontId="0" fillId="0" borderId="0" xfId="0" applyNumberFormat="1"/>
    <xf numFmtId="9" fontId="4" fillId="0" borderId="0" xfId="2" applyFont="1" applyFill="1"/>
    <xf numFmtId="10" fontId="0" fillId="0" borderId="0" xfId="2" applyNumberFormat="1" applyFont="1" applyFill="1"/>
    <xf numFmtId="165" fontId="0" fillId="0" borderId="0" xfId="1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10" fillId="0" borderId="0" xfId="0" applyFont="1" applyAlignment="1"/>
    <xf numFmtId="9" fontId="0" fillId="0" borderId="0" xfId="2" applyFont="1" applyAlignment="1">
      <alignment wrapText="1"/>
    </xf>
    <xf numFmtId="0" fontId="11" fillId="0" borderId="0" xfId="0" applyFont="1" applyAlignment="1">
      <alignment vertical="center"/>
    </xf>
    <xf numFmtId="9" fontId="0" fillId="0" borderId="0" xfId="0" applyNumberFormat="1"/>
    <xf numFmtId="9" fontId="7" fillId="0" borderId="0" xfId="0" applyNumberFormat="1" applyFont="1"/>
    <xf numFmtId="9" fontId="1" fillId="0" borderId="0" xfId="2" applyFont="1"/>
    <xf numFmtId="9" fontId="1" fillId="2" borderId="0" xfId="2" applyFont="1" applyFill="1"/>
    <xf numFmtId="9" fontId="1" fillId="0" borderId="0" xfId="2" applyFont="1" applyFill="1"/>
    <xf numFmtId="0" fontId="5" fillId="0" borderId="0" xfId="13"/>
    <xf numFmtId="166" fontId="7" fillId="0" borderId="0" xfId="0" applyNumberFormat="1" applyFont="1"/>
    <xf numFmtId="1" fontId="7" fillId="0" borderId="0" xfId="0" applyNumberFormat="1" applyFont="1"/>
  </cellXfs>
  <cellStyles count="14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Sheet1!$C$146</c:f>
              <c:strCache>
                <c:ptCount val="1"/>
                <c:pt idx="0">
                  <c:v>2014 MySchool % Yr12 gaining other states SSC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3366FF"/>
                </a:solidFill>
              </a:ln>
            </c:spPr>
            <c:trendlineType val="linear"/>
            <c:dispRSqr val="0"/>
            <c:dispEq val="0"/>
          </c:trendline>
          <c:cat>
            <c:strRef>
              <c:f>Sheet1!$A$147:$B$191</c:f>
              <c:strCache>
                <c:ptCount val="45"/>
                <c:pt idx="0">
                  <c:v>Mountain Heights School</c:v>
                </c:pt>
                <c:pt idx="1">
                  <c:v>Mountain Heights SIM</c:v>
                </c:pt>
                <c:pt idx="2">
                  <c:v>Claremont College</c:v>
                </c:pt>
                <c:pt idx="3">
                  <c:v>Campbell Town District High School</c:v>
                </c:pt>
                <c:pt idx="4">
                  <c:v>Campbell Town High School SIM</c:v>
                </c:pt>
                <c:pt idx="5">
                  <c:v>Huonville High School</c:v>
                </c:pt>
                <c:pt idx="6">
                  <c:v>Huonville High School SIM</c:v>
                </c:pt>
                <c:pt idx="7">
                  <c:v>Wynyard High School</c:v>
                </c:pt>
                <c:pt idx="8">
                  <c:v>Wynyard SIM</c:v>
                </c:pt>
                <c:pt idx="9">
                  <c:v>Ulverstone High School</c:v>
                </c:pt>
                <c:pt idx="10">
                  <c:v>Ulverstone High School SIM</c:v>
                </c:pt>
                <c:pt idx="11">
                  <c:v>Sheffield School</c:v>
                </c:pt>
                <c:pt idx="12">
                  <c:v>Sheffield School SIM</c:v>
                </c:pt>
                <c:pt idx="13">
                  <c:v>Reece High School</c:v>
                </c:pt>
                <c:pt idx="14">
                  <c:v>Reece High School SIM</c:v>
                </c:pt>
                <c:pt idx="15">
                  <c:v>Latrobe High School</c:v>
                </c:pt>
                <c:pt idx="16">
                  <c:v>Latrobe High School SIM</c:v>
                </c:pt>
                <c:pt idx="17">
                  <c:v>Scottsdale High School</c:v>
                </c:pt>
                <c:pt idx="18">
                  <c:v>Scottsdale SIM</c:v>
                </c:pt>
                <c:pt idx="19">
                  <c:v>Don College</c:v>
                </c:pt>
                <c:pt idx="20">
                  <c:v>Queechy High School</c:v>
                </c:pt>
                <c:pt idx="21">
                  <c:v>Queechy SIM</c:v>
                </c:pt>
                <c:pt idx="22">
                  <c:v>Hellyer College</c:v>
                </c:pt>
                <c:pt idx="23">
                  <c:v>Devonport High School</c:v>
                </c:pt>
                <c:pt idx="24">
                  <c:v>Devonport High School SIM</c:v>
                </c:pt>
                <c:pt idx="25">
                  <c:v>Burnie High School</c:v>
                </c:pt>
                <c:pt idx="26">
                  <c:v>Burnie High School SIM</c:v>
                </c:pt>
                <c:pt idx="27">
                  <c:v>Launceston College</c:v>
                </c:pt>
                <c:pt idx="28">
                  <c:v>Rosny College</c:v>
                </c:pt>
                <c:pt idx="29">
                  <c:v>Elizabeth College</c:v>
                </c:pt>
                <c:pt idx="30">
                  <c:v>Kingston High School</c:v>
                </c:pt>
                <c:pt idx="31">
                  <c:v>Kingston High School SIM</c:v>
                </c:pt>
                <c:pt idx="32">
                  <c:v>St Brendan-Shaw College</c:v>
                </c:pt>
                <c:pt idx="33">
                  <c:v>St Brendan-Shaw College SIM</c:v>
                </c:pt>
                <c:pt idx="34">
                  <c:v>Marist Regional College</c:v>
                </c:pt>
                <c:pt idx="35">
                  <c:v>Marist Regional College SIM</c:v>
                </c:pt>
                <c:pt idx="36">
                  <c:v>Hobart College</c:v>
                </c:pt>
                <c:pt idx="37">
                  <c:v>Launceston Christian School </c:v>
                </c:pt>
                <c:pt idx="38">
                  <c:v>Launceston Christian School SIM</c:v>
                </c:pt>
                <c:pt idx="39">
                  <c:v>Taroona High School</c:v>
                </c:pt>
                <c:pt idx="40">
                  <c:v>Taroona SIM</c:v>
                </c:pt>
                <c:pt idx="41">
                  <c:v>Scotch Oakburn </c:v>
                </c:pt>
                <c:pt idx="42">
                  <c:v>Scotch Oakburn SIM</c:v>
                </c:pt>
                <c:pt idx="43">
                  <c:v>The Friends School </c:v>
                </c:pt>
                <c:pt idx="44">
                  <c:v>The Friends SIM</c:v>
                </c:pt>
              </c:strCache>
            </c:strRef>
          </c:cat>
          <c:val>
            <c:numRef>
              <c:f>Sheet1!$C$147:$C$191</c:f>
              <c:numCache>
                <c:formatCode>0%</c:formatCode>
                <c:ptCount val="45"/>
                <c:pt idx="1">
                  <c:v>0.87</c:v>
                </c:pt>
                <c:pt idx="4">
                  <c:v>0.91</c:v>
                </c:pt>
                <c:pt idx="6">
                  <c:v>0.92</c:v>
                </c:pt>
                <c:pt idx="8">
                  <c:v>0.92</c:v>
                </c:pt>
                <c:pt idx="10">
                  <c:v>0.95</c:v>
                </c:pt>
                <c:pt idx="12">
                  <c:v>0.93</c:v>
                </c:pt>
                <c:pt idx="14">
                  <c:v>0.94</c:v>
                </c:pt>
                <c:pt idx="16">
                  <c:v>0.93</c:v>
                </c:pt>
                <c:pt idx="18">
                  <c:v>0.9</c:v>
                </c:pt>
                <c:pt idx="21">
                  <c:v>0.89</c:v>
                </c:pt>
                <c:pt idx="24">
                  <c:v>0.93</c:v>
                </c:pt>
                <c:pt idx="26">
                  <c:v>0.9</c:v>
                </c:pt>
                <c:pt idx="31">
                  <c:v>0.96</c:v>
                </c:pt>
                <c:pt idx="33">
                  <c:v>0.92</c:v>
                </c:pt>
                <c:pt idx="35">
                  <c:v>0.96</c:v>
                </c:pt>
                <c:pt idx="38">
                  <c:v>0.96</c:v>
                </c:pt>
                <c:pt idx="40">
                  <c:v>0.96</c:v>
                </c:pt>
                <c:pt idx="42">
                  <c:v>0.99</c:v>
                </c:pt>
                <c:pt idx="44">
                  <c:v>0.98</c:v>
                </c:pt>
              </c:numCache>
            </c:numRef>
          </c:val>
        </c:ser>
        <c:ser>
          <c:idx val="1"/>
          <c:order val="1"/>
          <c:tx>
            <c:strRef>
              <c:f>Sheet1!$D$146</c:f>
              <c:strCache>
                <c:ptCount val="1"/>
                <c:pt idx="0">
                  <c:v>2015 TASC % Yr12s gaining TCE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Sheet1!$A$147:$B$191</c:f>
              <c:strCache>
                <c:ptCount val="45"/>
                <c:pt idx="0">
                  <c:v>Mountain Heights School</c:v>
                </c:pt>
                <c:pt idx="1">
                  <c:v>Mountain Heights SIM</c:v>
                </c:pt>
                <c:pt idx="2">
                  <c:v>Claremont College</c:v>
                </c:pt>
                <c:pt idx="3">
                  <c:v>Campbell Town District High School</c:v>
                </c:pt>
                <c:pt idx="4">
                  <c:v>Campbell Town High School SIM</c:v>
                </c:pt>
                <c:pt idx="5">
                  <c:v>Huonville High School</c:v>
                </c:pt>
                <c:pt idx="6">
                  <c:v>Huonville High School SIM</c:v>
                </c:pt>
                <c:pt idx="7">
                  <c:v>Wynyard High School</c:v>
                </c:pt>
                <c:pt idx="8">
                  <c:v>Wynyard SIM</c:v>
                </c:pt>
                <c:pt idx="9">
                  <c:v>Ulverstone High School</c:v>
                </c:pt>
                <c:pt idx="10">
                  <c:v>Ulverstone High School SIM</c:v>
                </c:pt>
                <c:pt idx="11">
                  <c:v>Sheffield School</c:v>
                </c:pt>
                <c:pt idx="12">
                  <c:v>Sheffield School SIM</c:v>
                </c:pt>
                <c:pt idx="13">
                  <c:v>Reece High School</c:v>
                </c:pt>
                <c:pt idx="14">
                  <c:v>Reece High School SIM</c:v>
                </c:pt>
                <c:pt idx="15">
                  <c:v>Latrobe High School</c:v>
                </c:pt>
                <c:pt idx="16">
                  <c:v>Latrobe High School SIM</c:v>
                </c:pt>
                <c:pt idx="17">
                  <c:v>Scottsdale High School</c:v>
                </c:pt>
                <c:pt idx="18">
                  <c:v>Scottsdale SIM</c:v>
                </c:pt>
                <c:pt idx="19">
                  <c:v>Don College</c:v>
                </c:pt>
                <c:pt idx="20">
                  <c:v>Queechy High School</c:v>
                </c:pt>
                <c:pt idx="21">
                  <c:v>Queechy SIM</c:v>
                </c:pt>
                <c:pt idx="22">
                  <c:v>Hellyer College</c:v>
                </c:pt>
                <c:pt idx="23">
                  <c:v>Devonport High School</c:v>
                </c:pt>
                <c:pt idx="24">
                  <c:v>Devonport High School SIM</c:v>
                </c:pt>
                <c:pt idx="25">
                  <c:v>Burnie High School</c:v>
                </c:pt>
                <c:pt idx="26">
                  <c:v>Burnie High School SIM</c:v>
                </c:pt>
                <c:pt idx="27">
                  <c:v>Launceston College</c:v>
                </c:pt>
                <c:pt idx="28">
                  <c:v>Rosny College</c:v>
                </c:pt>
                <c:pt idx="29">
                  <c:v>Elizabeth College</c:v>
                </c:pt>
                <c:pt idx="30">
                  <c:v>Kingston High School</c:v>
                </c:pt>
                <c:pt idx="31">
                  <c:v>Kingston High School SIM</c:v>
                </c:pt>
                <c:pt idx="32">
                  <c:v>St Brendan-Shaw College</c:v>
                </c:pt>
                <c:pt idx="33">
                  <c:v>St Brendan-Shaw College SIM</c:v>
                </c:pt>
                <c:pt idx="34">
                  <c:v>Marist Regional College</c:v>
                </c:pt>
                <c:pt idx="35">
                  <c:v>Marist Regional College SIM</c:v>
                </c:pt>
                <c:pt idx="36">
                  <c:v>Hobart College</c:v>
                </c:pt>
                <c:pt idx="37">
                  <c:v>Launceston Christian School </c:v>
                </c:pt>
                <c:pt idx="38">
                  <c:v>Launceston Christian School SIM</c:v>
                </c:pt>
                <c:pt idx="39">
                  <c:v>Taroona High School</c:v>
                </c:pt>
                <c:pt idx="40">
                  <c:v>Taroona SIM</c:v>
                </c:pt>
                <c:pt idx="41">
                  <c:v>Scotch Oakburn </c:v>
                </c:pt>
                <c:pt idx="42">
                  <c:v>Scotch Oakburn SIM</c:v>
                </c:pt>
                <c:pt idx="43">
                  <c:v>The Friends School </c:v>
                </c:pt>
                <c:pt idx="44">
                  <c:v>The Friends SIM</c:v>
                </c:pt>
              </c:strCache>
            </c:strRef>
          </c:cat>
          <c:val>
            <c:numRef>
              <c:f>Sheet1!$D$147:$D$191</c:f>
              <c:numCache>
                <c:formatCode>0%</c:formatCode>
                <c:ptCount val="45"/>
                <c:pt idx="0">
                  <c:v>0.54545454545454541</c:v>
                </c:pt>
                <c:pt idx="2">
                  <c:v>0.54</c:v>
                </c:pt>
                <c:pt idx="3">
                  <c:v>0.5</c:v>
                </c:pt>
                <c:pt idx="5">
                  <c:v>0.66666666666666663</c:v>
                </c:pt>
                <c:pt idx="7">
                  <c:v>0.4576271186440678</c:v>
                </c:pt>
                <c:pt idx="9">
                  <c:v>0.48484848484848486</c:v>
                </c:pt>
                <c:pt idx="11">
                  <c:v>0.68965517241379315</c:v>
                </c:pt>
                <c:pt idx="13">
                  <c:v>0.55696202531645567</c:v>
                </c:pt>
                <c:pt idx="15">
                  <c:v>0.51190476190476186</c:v>
                </c:pt>
                <c:pt idx="17">
                  <c:v>0.5714285714285714</c:v>
                </c:pt>
                <c:pt idx="19">
                  <c:v>0.66</c:v>
                </c:pt>
                <c:pt idx="20">
                  <c:v>0.51886792452830188</c:v>
                </c:pt>
                <c:pt idx="22">
                  <c:v>0.63</c:v>
                </c:pt>
                <c:pt idx="23">
                  <c:v>0.56481481481481477</c:v>
                </c:pt>
                <c:pt idx="25">
                  <c:v>0.6132075471698113</c:v>
                </c:pt>
                <c:pt idx="27">
                  <c:v>0.82</c:v>
                </c:pt>
                <c:pt idx="28">
                  <c:v>0.72</c:v>
                </c:pt>
                <c:pt idx="29">
                  <c:v>0.7</c:v>
                </c:pt>
                <c:pt idx="30">
                  <c:v>0.71551724137931039</c:v>
                </c:pt>
                <c:pt idx="32">
                  <c:v>0.8</c:v>
                </c:pt>
                <c:pt idx="34">
                  <c:v>0.85</c:v>
                </c:pt>
                <c:pt idx="36">
                  <c:v>0.82</c:v>
                </c:pt>
                <c:pt idx="37">
                  <c:v>0.87</c:v>
                </c:pt>
                <c:pt idx="39">
                  <c:v>0.82558139534883723</c:v>
                </c:pt>
                <c:pt idx="41">
                  <c:v>0.96</c:v>
                </c:pt>
                <c:pt idx="43">
                  <c:v>0.97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5672"/>
        <c:axId val="74316056"/>
      </c:barChart>
      <c:lineChart>
        <c:grouping val="standard"/>
        <c:varyColors val="0"/>
        <c:ser>
          <c:idx val="2"/>
          <c:order val="2"/>
          <c:tx>
            <c:strRef>
              <c:f>Sheet1!$E$146</c:f>
              <c:strCache>
                <c:ptCount val="1"/>
                <c:pt idx="0">
                  <c:v>ICSEA</c:v>
                </c:pt>
              </c:strCache>
            </c:strRef>
          </c:tx>
          <c:marker>
            <c:symbol val="none"/>
          </c:marker>
          <c:cat>
            <c:strRef>
              <c:f>Sheet1!$A$147:$B$191</c:f>
              <c:strCache>
                <c:ptCount val="45"/>
                <c:pt idx="0">
                  <c:v>Mountain Heights School</c:v>
                </c:pt>
                <c:pt idx="1">
                  <c:v>Mountain Heights SIM</c:v>
                </c:pt>
                <c:pt idx="2">
                  <c:v>Claremont College</c:v>
                </c:pt>
                <c:pt idx="3">
                  <c:v>Campbell Town District High School</c:v>
                </c:pt>
                <c:pt idx="4">
                  <c:v>Campbell Town High School SIM</c:v>
                </c:pt>
                <c:pt idx="5">
                  <c:v>Huonville High School</c:v>
                </c:pt>
                <c:pt idx="6">
                  <c:v>Huonville High School SIM</c:v>
                </c:pt>
                <c:pt idx="7">
                  <c:v>Wynyard High School</c:v>
                </c:pt>
                <c:pt idx="8">
                  <c:v>Wynyard SIM</c:v>
                </c:pt>
                <c:pt idx="9">
                  <c:v>Ulverstone High School</c:v>
                </c:pt>
                <c:pt idx="10">
                  <c:v>Ulverstone High School SIM</c:v>
                </c:pt>
                <c:pt idx="11">
                  <c:v>Sheffield School</c:v>
                </c:pt>
                <c:pt idx="12">
                  <c:v>Sheffield School SIM</c:v>
                </c:pt>
                <c:pt idx="13">
                  <c:v>Reece High School</c:v>
                </c:pt>
                <c:pt idx="14">
                  <c:v>Reece High School SIM</c:v>
                </c:pt>
                <c:pt idx="15">
                  <c:v>Latrobe High School</c:v>
                </c:pt>
                <c:pt idx="16">
                  <c:v>Latrobe High School SIM</c:v>
                </c:pt>
                <c:pt idx="17">
                  <c:v>Scottsdale High School</c:v>
                </c:pt>
                <c:pt idx="18">
                  <c:v>Scottsdale SIM</c:v>
                </c:pt>
                <c:pt idx="19">
                  <c:v>Don College</c:v>
                </c:pt>
                <c:pt idx="20">
                  <c:v>Queechy High School</c:v>
                </c:pt>
                <c:pt idx="21">
                  <c:v>Queechy SIM</c:v>
                </c:pt>
                <c:pt idx="22">
                  <c:v>Hellyer College</c:v>
                </c:pt>
                <c:pt idx="23">
                  <c:v>Devonport High School</c:v>
                </c:pt>
                <c:pt idx="24">
                  <c:v>Devonport High School SIM</c:v>
                </c:pt>
                <c:pt idx="25">
                  <c:v>Burnie High School</c:v>
                </c:pt>
                <c:pt idx="26">
                  <c:v>Burnie High School SIM</c:v>
                </c:pt>
                <c:pt idx="27">
                  <c:v>Launceston College</c:v>
                </c:pt>
                <c:pt idx="28">
                  <c:v>Rosny College</c:v>
                </c:pt>
                <c:pt idx="29">
                  <c:v>Elizabeth College</c:v>
                </c:pt>
                <c:pt idx="30">
                  <c:v>Kingston High School</c:v>
                </c:pt>
                <c:pt idx="31">
                  <c:v>Kingston High School SIM</c:v>
                </c:pt>
                <c:pt idx="32">
                  <c:v>St Brendan-Shaw College</c:v>
                </c:pt>
                <c:pt idx="33">
                  <c:v>St Brendan-Shaw College SIM</c:v>
                </c:pt>
                <c:pt idx="34">
                  <c:v>Marist Regional College</c:v>
                </c:pt>
                <c:pt idx="35">
                  <c:v>Marist Regional College SIM</c:v>
                </c:pt>
                <c:pt idx="36">
                  <c:v>Hobart College</c:v>
                </c:pt>
                <c:pt idx="37">
                  <c:v>Launceston Christian School </c:v>
                </c:pt>
                <c:pt idx="38">
                  <c:v>Launceston Christian School SIM</c:v>
                </c:pt>
                <c:pt idx="39">
                  <c:v>Taroona High School</c:v>
                </c:pt>
                <c:pt idx="40">
                  <c:v>Taroona SIM</c:v>
                </c:pt>
                <c:pt idx="41">
                  <c:v>Scotch Oakburn </c:v>
                </c:pt>
                <c:pt idx="42">
                  <c:v>Scotch Oakburn SIM</c:v>
                </c:pt>
                <c:pt idx="43">
                  <c:v>The Friends School </c:v>
                </c:pt>
                <c:pt idx="44">
                  <c:v>The Friends SIM</c:v>
                </c:pt>
              </c:strCache>
            </c:strRef>
          </c:cat>
          <c:val>
            <c:numRef>
              <c:f>Sheet1!$E$147:$E$191</c:f>
              <c:numCache>
                <c:formatCode>General</c:formatCode>
                <c:ptCount val="45"/>
                <c:pt idx="0">
                  <c:v>885</c:v>
                </c:pt>
                <c:pt idx="1">
                  <c:v>885</c:v>
                </c:pt>
                <c:pt idx="2" formatCode="0">
                  <c:v>894</c:v>
                </c:pt>
                <c:pt idx="3" formatCode="0">
                  <c:v>909</c:v>
                </c:pt>
                <c:pt idx="4">
                  <c:v>909</c:v>
                </c:pt>
                <c:pt idx="5">
                  <c:v>910</c:v>
                </c:pt>
                <c:pt idx="6">
                  <c:v>910</c:v>
                </c:pt>
                <c:pt idx="7">
                  <c:v>914</c:v>
                </c:pt>
                <c:pt idx="8">
                  <c:v>914</c:v>
                </c:pt>
                <c:pt idx="9">
                  <c:v>916</c:v>
                </c:pt>
                <c:pt idx="10">
                  <c:v>916</c:v>
                </c:pt>
                <c:pt idx="11">
                  <c:v>921</c:v>
                </c:pt>
                <c:pt idx="12">
                  <c:v>921</c:v>
                </c:pt>
                <c:pt idx="13">
                  <c:v>927</c:v>
                </c:pt>
                <c:pt idx="14">
                  <c:v>927</c:v>
                </c:pt>
                <c:pt idx="15">
                  <c:v>930</c:v>
                </c:pt>
                <c:pt idx="16">
                  <c:v>930</c:v>
                </c:pt>
                <c:pt idx="17">
                  <c:v>933</c:v>
                </c:pt>
                <c:pt idx="18">
                  <c:v>933</c:v>
                </c:pt>
                <c:pt idx="19" formatCode="0">
                  <c:v>938</c:v>
                </c:pt>
                <c:pt idx="20" formatCode="0">
                  <c:v>953</c:v>
                </c:pt>
                <c:pt idx="21">
                  <c:v>953</c:v>
                </c:pt>
                <c:pt idx="22" formatCode="0">
                  <c:v>954</c:v>
                </c:pt>
                <c:pt idx="23" formatCode="0">
                  <c:v>956</c:v>
                </c:pt>
                <c:pt idx="24">
                  <c:v>956</c:v>
                </c:pt>
                <c:pt idx="25" formatCode="0">
                  <c:v>957</c:v>
                </c:pt>
                <c:pt idx="26">
                  <c:v>957</c:v>
                </c:pt>
                <c:pt idx="27" formatCode="0">
                  <c:v>969</c:v>
                </c:pt>
                <c:pt idx="28" formatCode="0">
                  <c:v>975</c:v>
                </c:pt>
                <c:pt idx="29" formatCode="0">
                  <c:v>995</c:v>
                </c:pt>
                <c:pt idx="30" formatCode="0">
                  <c:v>995</c:v>
                </c:pt>
                <c:pt idx="31">
                  <c:v>995</c:v>
                </c:pt>
                <c:pt idx="32" formatCode="0">
                  <c:v>1016</c:v>
                </c:pt>
                <c:pt idx="33" formatCode="0">
                  <c:v>1016</c:v>
                </c:pt>
                <c:pt idx="34" formatCode="0">
                  <c:v>1020</c:v>
                </c:pt>
                <c:pt idx="35" formatCode="0">
                  <c:v>1020</c:v>
                </c:pt>
                <c:pt idx="36" formatCode="0">
                  <c:v>1032</c:v>
                </c:pt>
                <c:pt idx="37" formatCode="0">
                  <c:v>1054</c:v>
                </c:pt>
                <c:pt idx="38" formatCode="0">
                  <c:v>1054</c:v>
                </c:pt>
                <c:pt idx="39" formatCode="0">
                  <c:v>1109</c:v>
                </c:pt>
                <c:pt idx="40">
                  <c:v>1109</c:v>
                </c:pt>
                <c:pt idx="41" formatCode="0">
                  <c:v>1118</c:v>
                </c:pt>
                <c:pt idx="42" formatCode="0">
                  <c:v>1118</c:v>
                </c:pt>
                <c:pt idx="43" formatCode="0">
                  <c:v>1169</c:v>
                </c:pt>
                <c:pt idx="44" formatCode="0">
                  <c:v>1169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8872"/>
        <c:axId val="74318488"/>
      </c:lineChart>
      <c:catAx>
        <c:axId val="74315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316056"/>
        <c:crosses val="autoZero"/>
        <c:auto val="1"/>
        <c:lblAlgn val="ctr"/>
        <c:lblOffset val="100"/>
        <c:noMultiLvlLbl val="0"/>
      </c:catAx>
      <c:valAx>
        <c:axId val="7431605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4315672"/>
        <c:crosses val="autoZero"/>
        <c:crossBetween val="between"/>
      </c:valAx>
      <c:valAx>
        <c:axId val="74318488"/>
        <c:scaling>
          <c:orientation val="minMax"/>
          <c:min val="850"/>
        </c:scaling>
        <c:delete val="0"/>
        <c:axPos val="r"/>
        <c:numFmt formatCode="General" sourceLinked="1"/>
        <c:majorTickMark val="out"/>
        <c:minorTickMark val="none"/>
        <c:tickLblPos val="nextTo"/>
        <c:crossAx val="74318872"/>
        <c:crosses val="max"/>
        <c:crossBetween val="between"/>
      </c:valAx>
      <c:catAx>
        <c:axId val="74318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3184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30480</xdr:rowOff>
    </xdr:from>
    <xdr:to>
      <xdr:col>12</xdr:col>
      <xdr:colOff>647700</xdr:colOff>
      <xdr:row>58</xdr:row>
      <xdr:rowOff>111760</xdr:rowOff>
    </xdr:to>
    <xdr:pic>
      <xdr:nvPicPr>
        <xdr:cNvPr id="1025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0880"/>
          <a:ext cx="10523220" cy="896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121920</xdr:colOff>
      <xdr:row>77</xdr:row>
      <xdr:rowOff>20320</xdr:rowOff>
    </xdr:from>
    <xdr:to>
      <xdr:col>13</xdr:col>
      <xdr:colOff>629920</xdr:colOff>
      <xdr:row>117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qa.tas.gov.au/1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1"/>
  <sheetViews>
    <sheetView tabSelected="1" zoomScale="125" zoomScaleNormal="125" zoomScalePageLayoutView="125" workbookViewId="0"/>
  </sheetViews>
  <sheetFormatPr defaultColWidth="11" defaultRowHeight="15.75" x14ac:dyDescent="0.25"/>
  <cols>
    <col min="14" max="14" width="11.875" customWidth="1"/>
    <col min="15" max="20" width="10.875" customWidth="1"/>
  </cols>
  <sheetData>
    <row r="1" spans="1:19" x14ac:dyDescent="0.25">
      <c r="A1" s="14" t="s">
        <v>87</v>
      </c>
      <c r="B1" s="12"/>
      <c r="C1" s="12"/>
      <c r="D1" s="12"/>
      <c r="E1" s="12"/>
      <c r="F1" s="12"/>
      <c r="G1" s="26"/>
      <c r="H1" s="12"/>
      <c r="I1" s="26"/>
      <c r="J1" s="12"/>
      <c r="K1" s="26"/>
      <c r="L1" s="12"/>
      <c r="M1" s="26"/>
      <c r="N1" s="27"/>
      <c r="O1" s="26"/>
      <c r="P1" s="12"/>
      <c r="Q1" s="21"/>
      <c r="R1" s="12"/>
      <c r="S1" s="12"/>
    </row>
    <row r="3" spans="1:19" x14ac:dyDescent="0.25">
      <c r="A3" s="7" t="s">
        <v>62</v>
      </c>
    </row>
    <row r="4" spans="1:19" x14ac:dyDescent="0.25">
      <c r="A4" s="7" t="s">
        <v>70</v>
      </c>
      <c r="G4" t="s">
        <v>1</v>
      </c>
    </row>
    <row r="5" spans="1:19" x14ac:dyDescent="0.25">
      <c r="G5" t="s">
        <v>77</v>
      </c>
    </row>
    <row r="6" spans="1:19" x14ac:dyDescent="0.25">
      <c r="A6" s="4" t="s">
        <v>79</v>
      </c>
    </row>
    <row r="7" spans="1:19" x14ac:dyDescent="0.25">
      <c r="A7" s="4" t="s">
        <v>0</v>
      </c>
      <c r="B7" t="s">
        <v>73</v>
      </c>
    </row>
    <row r="8" spans="1:19" x14ac:dyDescent="0.25">
      <c r="B8" t="s">
        <v>74</v>
      </c>
      <c r="C8" s="1"/>
      <c r="E8" s="2"/>
      <c r="F8" s="2"/>
      <c r="G8" s="2"/>
      <c r="H8" s="2"/>
      <c r="I8" s="2"/>
      <c r="J8" s="2"/>
      <c r="K8" s="2"/>
      <c r="L8" s="2"/>
      <c r="M8" s="2"/>
      <c r="O8" s="2"/>
    </row>
    <row r="9" spans="1:19" x14ac:dyDescent="0.25">
      <c r="B9" t="s">
        <v>66</v>
      </c>
      <c r="C9" s="1"/>
      <c r="E9" s="3"/>
      <c r="F9" s="3"/>
      <c r="G9" s="3"/>
      <c r="H9" s="3"/>
      <c r="I9" s="3"/>
      <c r="J9" s="3"/>
      <c r="K9" s="3"/>
      <c r="L9" s="3"/>
      <c r="M9" s="3"/>
      <c r="O9" s="3"/>
    </row>
    <row r="10" spans="1:19" x14ac:dyDescent="0.25">
      <c r="A10" s="7" t="s">
        <v>2</v>
      </c>
      <c r="B10" t="s">
        <v>67</v>
      </c>
      <c r="C10" s="1"/>
      <c r="E10" s="3"/>
      <c r="F10" s="3"/>
      <c r="G10" s="3"/>
      <c r="H10" s="3"/>
      <c r="I10" s="3"/>
      <c r="J10" s="3"/>
      <c r="K10" s="3"/>
      <c r="L10" s="3"/>
      <c r="M10" s="3"/>
      <c r="O10" s="3"/>
    </row>
    <row r="11" spans="1:19" x14ac:dyDescent="0.25">
      <c r="A11" s="7"/>
      <c r="B11" t="s">
        <v>75</v>
      </c>
      <c r="C11" s="1"/>
      <c r="E11" s="3"/>
      <c r="F11" s="3"/>
      <c r="G11" s="3"/>
      <c r="H11" s="3"/>
      <c r="I11" s="3"/>
      <c r="J11" s="3"/>
      <c r="K11" s="3"/>
      <c r="L11" s="3"/>
      <c r="M11" s="3"/>
      <c r="O11" s="3"/>
    </row>
    <row r="12" spans="1:19" x14ac:dyDescent="0.25">
      <c r="A12" s="7"/>
      <c r="B12" t="s">
        <v>76</v>
      </c>
      <c r="C12" s="1"/>
      <c r="E12" s="3"/>
      <c r="F12" s="3"/>
      <c r="G12" s="3"/>
      <c r="H12" s="3"/>
      <c r="I12" s="3"/>
      <c r="J12" s="3"/>
      <c r="K12" s="3"/>
      <c r="L12" s="3"/>
      <c r="M12" s="3"/>
      <c r="O12" s="3"/>
    </row>
    <row r="13" spans="1:19" x14ac:dyDescent="0.25">
      <c r="A13" s="12"/>
      <c r="B13" s="12"/>
      <c r="C13" s="21"/>
      <c r="D13" s="12"/>
      <c r="E13" s="12"/>
      <c r="F13" s="12"/>
      <c r="G13" s="12"/>
      <c r="H13" s="12"/>
      <c r="I13" s="12"/>
      <c r="J13" s="12"/>
      <c r="K13" s="12"/>
      <c r="L13" s="12"/>
      <c r="M13" s="3"/>
    </row>
    <row r="14" spans="1:19" x14ac:dyDescent="0.25">
      <c r="A14" s="12"/>
      <c r="B14" s="12"/>
      <c r="C14" s="21"/>
      <c r="D14" s="12"/>
      <c r="E14" s="12"/>
      <c r="F14" s="12"/>
      <c r="G14" s="12"/>
      <c r="H14" s="12"/>
      <c r="I14" s="12"/>
      <c r="J14" s="12"/>
      <c r="K14" s="12"/>
      <c r="L14" s="12"/>
      <c r="M14" s="2"/>
    </row>
    <row r="15" spans="1:19" x14ac:dyDescent="0.25">
      <c r="A15" s="12"/>
      <c r="B15" s="12"/>
      <c r="C15" s="21"/>
      <c r="D15" s="12"/>
      <c r="E15" s="12"/>
      <c r="F15" s="12"/>
      <c r="G15" s="12"/>
      <c r="H15" s="12"/>
      <c r="I15" s="12"/>
      <c r="J15" s="12"/>
      <c r="K15" s="12"/>
      <c r="L15" s="12"/>
    </row>
    <row r="16" spans="1:19" x14ac:dyDescent="0.25">
      <c r="A16" s="12"/>
      <c r="B16" s="12"/>
      <c r="C16" s="21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12"/>
      <c r="B17" s="12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12"/>
      <c r="B18" s="12"/>
      <c r="C18" s="21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12"/>
      <c r="B19" s="12"/>
      <c r="C19" s="21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12"/>
      <c r="B20" s="12"/>
      <c r="C20" s="21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12"/>
      <c r="B21" s="12"/>
      <c r="C21" s="21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12"/>
      <c r="B22" s="12"/>
      <c r="C22" s="21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12"/>
      <c r="B23" s="12"/>
      <c r="C23" s="21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12"/>
      <c r="B24" s="12"/>
      <c r="C24" s="21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12"/>
      <c r="B25" s="12"/>
      <c r="C25" s="21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A26" s="12"/>
      <c r="B26" s="12"/>
      <c r="C26" s="21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12"/>
      <c r="B27" s="12"/>
      <c r="C27" s="21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5">
      <c r="A28" s="12"/>
      <c r="B28" s="12"/>
      <c r="C28" s="21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12"/>
      <c r="B29" s="12"/>
      <c r="C29" s="21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5">
      <c r="A30" s="12"/>
      <c r="B30" s="12"/>
      <c r="C30" s="21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21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21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5">
      <c r="A33" s="12"/>
      <c r="B33" s="12"/>
      <c r="C33" s="21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12"/>
      <c r="B34" s="12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12"/>
      <c r="B35" s="12"/>
      <c r="C35" s="21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12"/>
      <c r="B36" s="12"/>
      <c r="C36" s="21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12"/>
      <c r="B37" s="12"/>
      <c r="C37" s="21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12"/>
      <c r="B38" s="12"/>
      <c r="C38" s="21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12"/>
      <c r="B39" s="12"/>
      <c r="C39" s="21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12"/>
      <c r="B40" s="12"/>
      <c r="C40" s="21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12"/>
      <c r="B41" s="12"/>
      <c r="C41" s="21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12"/>
      <c r="B42" s="12"/>
      <c r="C42" s="21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12"/>
      <c r="B43" s="12"/>
      <c r="C43" s="21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12"/>
      <c r="B44" s="12"/>
      <c r="C44" s="21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12"/>
      <c r="B45" s="12"/>
      <c r="C45" s="21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12"/>
      <c r="B46" s="12"/>
      <c r="C46" s="21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12"/>
      <c r="B47" s="12"/>
      <c r="C47" s="21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12"/>
      <c r="B48" s="12"/>
      <c r="C48" s="21"/>
      <c r="D48" s="12"/>
      <c r="E48" s="12"/>
      <c r="F48" s="12"/>
      <c r="G48" s="12"/>
      <c r="H48" s="12"/>
      <c r="I48" s="12"/>
      <c r="J48" s="12"/>
      <c r="K48" s="12"/>
      <c r="L48" s="12"/>
    </row>
    <row r="49" spans="1:15" x14ac:dyDescent="0.25">
      <c r="A49" s="12"/>
      <c r="B49" s="12"/>
      <c r="C49" s="21"/>
      <c r="D49" s="12"/>
      <c r="E49" s="12"/>
      <c r="F49" s="12"/>
      <c r="G49" s="12"/>
      <c r="H49" s="12"/>
      <c r="I49" s="12"/>
      <c r="J49" s="12"/>
      <c r="K49" s="12"/>
      <c r="L49" s="12"/>
    </row>
    <row r="50" spans="1:15" x14ac:dyDescent="0.25">
      <c r="A50" s="12"/>
      <c r="B50" s="12"/>
      <c r="C50" s="21"/>
      <c r="D50" s="12"/>
      <c r="E50" s="12"/>
      <c r="F50" s="12"/>
      <c r="G50" s="12"/>
      <c r="H50" s="12"/>
      <c r="I50" s="12"/>
      <c r="J50" s="12"/>
      <c r="K50" s="12"/>
      <c r="L50" s="12"/>
    </row>
    <row r="51" spans="1:15" x14ac:dyDescent="0.25">
      <c r="A51" s="12"/>
      <c r="B51" s="12"/>
      <c r="C51" s="21"/>
      <c r="D51" s="12"/>
      <c r="E51" s="12"/>
      <c r="F51" s="12"/>
      <c r="G51" s="12"/>
      <c r="H51" s="12"/>
      <c r="I51" s="12"/>
      <c r="J51" s="12"/>
      <c r="K51" s="12"/>
      <c r="L51" s="12"/>
    </row>
    <row r="52" spans="1:15" x14ac:dyDescent="0.25">
      <c r="A52" s="12"/>
      <c r="B52" s="12"/>
      <c r="C52" s="21"/>
      <c r="D52" s="12"/>
      <c r="E52" s="12"/>
      <c r="F52" s="12"/>
      <c r="G52" s="12"/>
      <c r="H52" s="12"/>
      <c r="I52" s="12"/>
      <c r="J52" s="12"/>
      <c r="K52" s="12"/>
      <c r="L52" s="12"/>
    </row>
    <row r="53" spans="1:15" x14ac:dyDescent="0.25">
      <c r="A53" s="12"/>
      <c r="B53" s="12"/>
      <c r="C53" s="21"/>
      <c r="D53" s="12"/>
      <c r="E53" s="12"/>
      <c r="F53" s="12"/>
      <c r="G53" s="12"/>
      <c r="H53" s="12"/>
      <c r="I53" s="12"/>
      <c r="J53" s="12"/>
      <c r="K53" s="12"/>
      <c r="L53" s="12"/>
    </row>
    <row r="54" spans="1:15" x14ac:dyDescent="0.25">
      <c r="A54" s="12"/>
      <c r="B54" s="12"/>
      <c r="C54" s="21"/>
      <c r="D54" s="12"/>
      <c r="E54" s="12"/>
      <c r="F54" s="12"/>
      <c r="G54" s="12"/>
      <c r="H54" s="12"/>
      <c r="I54" s="12"/>
      <c r="J54" s="12"/>
      <c r="K54" s="12"/>
      <c r="L54" s="12"/>
    </row>
    <row r="55" spans="1:15" x14ac:dyDescent="0.25">
      <c r="A55" s="12"/>
      <c r="B55" s="12"/>
      <c r="C55" s="21"/>
      <c r="D55" s="12"/>
      <c r="E55" s="12"/>
      <c r="F55" s="12"/>
      <c r="G55" s="12"/>
      <c r="H55" s="12"/>
      <c r="I55" s="12"/>
      <c r="J55" s="12"/>
      <c r="K55" s="12"/>
      <c r="L55" s="12"/>
    </row>
    <row r="56" spans="1:15" x14ac:dyDescent="0.25">
      <c r="A56" s="12"/>
      <c r="B56" s="12"/>
      <c r="C56" s="21"/>
      <c r="D56" s="12"/>
      <c r="E56" s="12"/>
      <c r="F56" s="12"/>
      <c r="G56" s="12"/>
      <c r="H56" s="12"/>
      <c r="I56" s="12"/>
      <c r="J56" s="12"/>
      <c r="K56" s="12"/>
      <c r="L56" s="12"/>
    </row>
    <row r="57" spans="1:15" x14ac:dyDescent="0.25">
      <c r="A57" s="12"/>
      <c r="B57" s="12"/>
      <c r="C57" s="21"/>
      <c r="D57" s="12"/>
      <c r="E57" s="12"/>
      <c r="F57" s="12"/>
      <c r="G57" s="12"/>
      <c r="H57" s="12"/>
      <c r="I57" s="12"/>
      <c r="J57" s="12"/>
      <c r="K57" s="12"/>
      <c r="L57" s="12"/>
    </row>
    <row r="58" spans="1:15" x14ac:dyDescent="0.25">
      <c r="C58" s="1"/>
    </row>
    <row r="59" spans="1:15" x14ac:dyDescent="0.25">
      <c r="C59" s="1"/>
    </row>
    <row r="60" spans="1:15" x14ac:dyDescent="0.25">
      <c r="C60" s="1"/>
    </row>
    <row r="61" spans="1:15" x14ac:dyDescent="0.25">
      <c r="A61" s="4" t="s">
        <v>63</v>
      </c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  <c r="O61" s="5"/>
    </row>
    <row r="62" spans="1:15" x14ac:dyDescent="0.25">
      <c r="A62" s="14" t="s">
        <v>0</v>
      </c>
      <c r="B62" s="13" t="s">
        <v>60</v>
      </c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  <c r="O62" s="5"/>
    </row>
    <row r="63" spans="1:15" x14ac:dyDescent="0.25">
      <c r="A63" s="13"/>
      <c r="B63" s="12" t="s">
        <v>61</v>
      </c>
      <c r="D63" s="8"/>
    </row>
    <row r="64" spans="1:15" x14ac:dyDescent="0.25">
      <c r="B64" t="s">
        <v>80</v>
      </c>
      <c r="D64" s="9"/>
      <c r="E64" s="10"/>
      <c r="F64" s="11"/>
    </row>
    <row r="65" spans="1:10" x14ac:dyDescent="0.25">
      <c r="B65" t="s">
        <v>81</v>
      </c>
      <c r="D65" s="9"/>
      <c r="E65" s="10"/>
      <c r="F65" s="11"/>
    </row>
    <row r="66" spans="1:10" x14ac:dyDescent="0.25">
      <c r="B66" t="s">
        <v>82</v>
      </c>
      <c r="D66" s="9"/>
      <c r="E66" s="10"/>
      <c r="F66" s="11"/>
    </row>
    <row r="67" spans="1:10" x14ac:dyDescent="0.25">
      <c r="B67" t="s">
        <v>83</v>
      </c>
      <c r="D67" s="9"/>
      <c r="E67" s="10"/>
      <c r="F67" s="11"/>
    </row>
    <row r="68" spans="1:10" x14ac:dyDescent="0.25">
      <c r="B68" t="s">
        <v>85</v>
      </c>
      <c r="D68" s="9"/>
      <c r="E68" s="10"/>
      <c r="F68" s="11"/>
      <c r="J68" s="25" t="s">
        <v>86</v>
      </c>
    </row>
    <row r="69" spans="1:10" x14ac:dyDescent="0.25">
      <c r="B69" t="s">
        <v>84</v>
      </c>
      <c r="D69" s="9"/>
      <c r="E69" s="10"/>
      <c r="F69" s="11"/>
    </row>
    <row r="70" spans="1:10" x14ac:dyDescent="0.25">
      <c r="B70" t="s">
        <v>78</v>
      </c>
      <c r="D70" s="9"/>
      <c r="E70" s="10"/>
      <c r="F70" s="11"/>
    </row>
    <row r="71" spans="1:10" x14ac:dyDescent="0.25">
      <c r="A71" s="7" t="s">
        <v>2</v>
      </c>
      <c r="B71" t="s">
        <v>3</v>
      </c>
      <c r="D71" s="9"/>
      <c r="E71" s="10"/>
      <c r="F71" s="11"/>
    </row>
    <row r="72" spans="1:10" x14ac:dyDescent="0.25">
      <c r="B72" t="s">
        <v>5</v>
      </c>
      <c r="D72" s="9"/>
      <c r="E72" s="10"/>
      <c r="F72" s="11"/>
    </row>
    <row r="73" spans="1:10" x14ac:dyDescent="0.25">
      <c r="B73" t="s">
        <v>4</v>
      </c>
      <c r="D73" s="9"/>
      <c r="E73" s="10"/>
      <c r="F73" s="11"/>
    </row>
    <row r="74" spans="1:10" x14ac:dyDescent="0.25">
      <c r="D74" s="9"/>
      <c r="E74" s="10"/>
      <c r="F74" s="11"/>
    </row>
    <row r="75" spans="1:10" x14ac:dyDescent="0.25">
      <c r="A75" s="7" t="s">
        <v>68</v>
      </c>
      <c r="D75" s="9"/>
      <c r="E75" s="10"/>
      <c r="F75" s="11"/>
    </row>
    <row r="76" spans="1:10" x14ac:dyDescent="0.25">
      <c r="B76" s="7" t="s">
        <v>69</v>
      </c>
      <c r="D76" s="9"/>
      <c r="E76" s="10"/>
      <c r="F76" s="11"/>
    </row>
    <row r="77" spans="1:10" x14ac:dyDescent="0.25">
      <c r="D77" s="9"/>
      <c r="E77" s="10"/>
      <c r="F77" s="11"/>
    </row>
    <row r="78" spans="1:10" x14ac:dyDescent="0.25">
      <c r="D78" s="9"/>
      <c r="E78" s="10"/>
      <c r="F78" s="11"/>
    </row>
    <row r="79" spans="1:10" x14ac:dyDescent="0.25">
      <c r="D79" s="9"/>
      <c r="E79" s="10"/>
      <c r="F79" s="11"/>
    </row>
    <row r="80" spans="1:10" x14ac:dyDescent="0.25">
      <c r="D80" s="9"/>
      <c r="E80" s="10"/>
      <c r="F80" s="11"/>
    </row>
    <row r="81" spans="4:6" x14ac:dyDescent="0.25">
      <c r="D81" s="9"/>
      <c r="E81" s="10"/>
      <c r="F81" s="11"/>
    </row>
    <row r="82" spans="4:6" x14ac:dyDescent="0.25">
      <c r="D82" s="9"/>
      <c r="E82" s="10"/>
      <c r="F82" s="11"/>
    </row>
    <row r="83" spans="4:6" x14ac:dyDescent="0.25">
      <c r="D83" s="9"/>
      <c r="E83" s="10"/>
      <c r="F83" s="11"/>
    </row>
    <row r="84" spans="4:6" x14ac:dyDescent="0.25">
      <c r="D84" s="9"/>
      <c r="E84" s="10"/>
      <c r="F84" s="11"/>
    </row>
    <row r="85" spans="4:6" x14ac:dyDescent="0.25">
      <c r="D85" s="9"/>
      <c r="E85" s="10"/>
      <c r="F85" s="11"/>
    </row>
    <row r="86" spans="4:6" x14ac:dyDescent="0.25">
      <c r="D86" s="9"/>
      <c r="E86" s="10"/>
      <c r="F86" s="11"/>
    </row>
    <row r="87" spans="4:6" x14ac:dyDescent="0.25">
      <c r="D87" s="9"/>
      <c r="E87" s="10"/>
      <c r="F87" s="11"/>
    </row>
    <row r="88" spans="4:6" x14ac:dyDescent="0.25">
      <c r="D88" s="9"/>
      <c r="E88" s="10"/>
      <c r="F88" s="11"/>
    </row>
    <row r="89" spans="4:6" x14ac:dyDescent="0.25">
      <c r="D89" s="9"/>
      <c r="E89" s="10"/>
      <c r="F89" s="11"/>
    </row>
    <row r="90" spans="4:6" x14ac:dyDescent="0.25">
      <c r="D90" s="9"/>
      <c r="E90" s="10"/>
      <c r="F90" s="11"/>
    </row>
    <row r="91" spans="4:6" x14ac:dyDescent="0.25">
      <c r="D91" s="9"/>
      <c r="E91" s="10"/>
      <c r="F91" s="11"/>
    </row>
    <row r="92" spans="4:6" x14ac:dyDescent="0.25">
      <c r="D92" s="9"/>
      <c r="E92" s="10"/>
      <c r="F92" s="11"/>
    </row>
    <row r="93" spans="4:6" x14ac:dyDescent="0.25">
      <c r="D93" s="9"/>
      <c r="E93" s="10"/>
      <c r="F93" s="11"/>
    </row>
    <row r="94" spans="4:6" x14ac:dyDescent="0.25">
      <c r="D94" s="9"/>
      <c r="E94" s="10"/>
      <c r="F94" s="11"/>
    </row>
    <row r="95" spans="4:6" x14ac:dyDescent="0.25">
      <c r="D95" s="9"/>
      <c r="E95" s="10"/>
      <c r="F95" s="11"/>
    </row>
    <row r="96" spans="4:6" x14ac:dyDescent="0.25">
      <c r="D96" s="9"/>
      <c r="E96" s="10"/>
      <c r="F96" s="11"/>
    </row>
    <row r="97" spans="4:6" x14ac:dyDescent="0.25">
      <c r="D97" s="9"/>
      <c r="E97" s="10"/>
      <c r="F97" s="11"/>
    </row>
    <row r="98" spans="4:6" x14ac:dyDescent="0.25">
      <c r="D98" s="9"/>
      <c r="E98" s="10"/>
      <c r="F98" s="11"/>
    </row>
    <row r="99" spans="4:6" x14ac:dyDescent="0.25">
      <c r="D99" s="9"/>
      <c r="E99" s="10"/>
      <c r="F99" s="11"/>
    </row>
    <row r="100" spans="4:6" x14ac:dyDescent="0.25">
      <c r="D100" s="9"/>
      <c r="E100" s="10"/>
      <c r="F100" s="11"/>
    </row>
    <row r="101" spans="4:6" x14ac:dyDescent="0.25">
      <c r="D101" s="9"/>
      <c r="E101" s="10"/>
      <c r="F101" s="11"/>
    </row>
    <row r="102" spans="4:6" x14ac:dyDescent="0.25">
      <c r="D102" s="9"/>
      <c r="E102" s="10"/>
      <c r="F102" s="11"/>
    </row>
    <row r="103" spans="4:6" x14ac:dyDescent="0.25">
      <c r="D103" s="9"/>
      <c r="E103" s="10"/>
      <c r="F103" s="11"/>
    </row>
    <row r="104" spans="4:6" x14ac:dyDescent="0.25">
      <c r="D104" s="9"/>
      <c r="E104" s="10"/>
      <c r="F104" s="11"/>
    </row>
    <row r="105" spans="4:6" x14ac:dyDescent="0.25">
      <c r="D105" s="9"/>
      <c r="E105" s="10"/>
      <c r="F105" s="11"/>
    </row>
    <row r="106" spans="4:6" x14ac:dyDescent="0.25">
      <c r="D106" s="9"/>
      <c r="E106" s="10"/>
      <c r="F106" s="11"/>
    </row>
    <row r="107" spans="4:6" x14ac:dyDescent="0.25">
      <c r="D107" s="9"/>
      <c r="E107" s="10"/>
      <c r="F107" s="11"/>
    </row>
    <row r="108" spans="4:6" x14ac:dyDescent="0.25">
      <c r="D108" s="9"/>
      <c r="E108" s="10"/>
      <c r="F108" s="11"/>
    </row>
    <row r="109" spans="4:6" x14ac:dyDescent="0.25">
      <c r="D109" s="9"/>
      <c r="E109" s="10"/>
      <c r="F109" s="11"/>
    </row>
    <row r="110" spans="4:6" x14ac:dyDescent="0.25">
      <c r="D110" s="9"/>
      <c r="E110" s="10"/>
      <c r="F110" s="11"/>
    </row>
    <row r="111" spans="4:6" x14ac:dyDescent="0.25">
      <c r="D111" s="9"/>
      <c r="E111" s="10"/>
      <c r="F111" s="11"/>
    </row>
    <row r="112" spans="4:6" x14ac:dyDescent="0.25">
      <c r="D112" s="9"/>
      <c r="E112" s="10"/>
      <c r="F112" s="11"/>
    </row>
    <row r="113" spans="1:7" x14ac:dyDescent="0.25">
      <c r="D113" s="9"/>
      <c r="E113" s="10"/>
      <c r="F113" s="11"/>
    </row>
    <row r="114" spans="1:7" x14ac:dyDescent="0.25">
      <c r="D114" s="9"/>
      <c r="E114" s="10"/>
      <c r="F114" s="11"/>
    </row>
    <row r="115" spans="1:7" x14ac:dyDescent="0.25">
      <c r="D115" s="9"/>
      <c r="E115" s="10"/>
      <c r="F115" s="11"/>
    </row>
    <row r="116" spans="1:7" x14ac:dyDescent="0.25">
      <c r="D116" s="9"/>
      <c r="E116" s="10"/>
      <c r="F116" s="11"/>
    </row>
    <row r="117" spans="1:7" x14ac:dyDescent="0.25">
      <c r="D117" s="9"/>
      <c r="E117" s="10"/>
      <c r="F117" s="11"/>
    </row>
    <row r="118" spans="1:7" x14ac:dyDescent="0.25">
      <c r="D118" s="9"/>
      <c r="E118" s="10"/>
      <c r="F118" s="11"/>
    </row>
    <row r="119" spans="1:7" x14ac:dyDescent="0.25">
      <c r="F119" s="11"/>
    </row>
    <row r="120" spans="1:7" x14ac:dyDescent="0.25">
      <c r="A120" t="s">
        <v>64</v>
      </c>
      <c r="F120" s="11"/>
    </row>
    <row r="121" spans="1:7" ht="47.25" x14ac:dyDescent="0.25">
      <c r="A121" s="16"/>
      <c r="B121" s="16" t="s">
        <v>53</v>
      </c>
      <c r="C121" s="16" t="s">
        <v>54</v>
      </c>
      <c r="D121" s="16" t="s">
        <v>8</v>
      </c>
      <c r="F121" s="11"/>
    </row>
    <row r="122" spans="1:7" x14ac:dyDescent="0.25">
      <c r="A122" s="5" t="s">
        <v>9</v>
      </c>
      <c r="B122" s="5"/>
      <c r="C122" s="22">
        <v>0.625</v>
      </c>
      <c r="D122" s="5">
        <v>885</v>
      </c>
      <c r="F122" s="11"/>
    </row>
    <row r="123" spans="1:7" x14ac:dyDescent="0.25">
      <c r="A123" s="5" t="s">
        <v>55</v>
      </c>
      <c r="B123" s="23">
        <v>0.45892503666065165</v>
      </c>
      <c r="C123" s="5"/>
      <c r="D123" s="5">
        <v>885</v>
      </c>
      <c r="F123" s="11"/>
    </row>
    <row r="124" spans="1:7" x14ac:dyDescent="0.25">
      <c r="A124" s="5" t="s">
        <v>12</v>
      </c>
      <c r="B124" s="5"/>
      <c r="C124" s="22">
        <v>0.66500000000000004</v>
      </c>
      <c r="D124" s="5">
        <v>909</v>
      </c>
    </row>
    <row r="125" spans="1:7" s="15" customFormat="1" x14ac:dyDescent="0.25">
      <c r="A125" s="2" t="s">
        <v>71</v>
      </c>
      <c r="B125" s="23">
        <v>0.51267701856939252</v>
      </c>
      <c r="C125" s="2"/>
      <c r="D125" s="5">
        <v>909</v>
      </c>
      <c r="G125" s="16"/>
    </row>
    <row r="126" spans="1:7" s="15" customFormat="1" x14ac:dyDescent="0.25">
      <c r="A126" s="2" t="s">
        <v>14</v>
      </c>
      <c r="B126" s="2"/>
      <c r="C126" s="24">
        <v>0.63500000000000001</v>
      </c>
      <c r="D126" s="2">
        <v>910</v>
      </c>
      <c r="G126" s="16"/>
    </row>
    <row r="127" spans="1:7" x14ac:dyDescent="0.25">
      <c r="A127" s="2" t="s">
        <v>15</v>
      </c>
      <c r="B127" s="23">
        <v>0.52800603535471935</v>
      </c>
      <c r="C127" s="5"/>
      <c r="D127" s="2">
        <v>910</v>
      </c>
      <c r="F127" s="11"/>
    </row>
    <row r="128" spans="1:7" x14ac:dyDescent="0.25">
      <c r="A128" s="2" t="s">
        <v>16</v>
      </c>
      <c r="B128" s="2"/>
      <c r="C128" s="24">
        <v>0.58499999999999996</v>
      </c>
      <c r="D128" s="2">
        <v>914</v>
      </c>
      <c r="F128" s="11"/>
    </row>
    <row r="129" spans="1:7" x14ac:dyDescent="0.25">
      <c r="A129" s="2" t="s">
        <v>56</v>
      </c>
      <c r="B129" s="23">
        <v>0.55155500780642475</v>
      </c>
      <c r="C129" s="2"/>
      <c r="D129" s="2">
        <v>914</v>
      </c>
      <c r="F129" s="11"/>
    </row>
    <row r="130" spans="1:7" x14ac:dyDescent="0.25">
      <c r="A130" s="2" t="s">
        <v>18</v>
      </c>
      <c r="B130" s="5"/>
      <c r="C130" s="24">
        <v>0.64</v>
      </c>
      <c r="D130" s="2">
        <v>916</v>
      </c>
      <c r="F130" s="11"/>
    </row>
    <row r="131" spans="1:7" x14ac:dyDescent="0.25">
      <c r="A131" s="2" t="s">
        <v>19</v>
      </c>
      <c r="B131" s="22">
        <v>0.56000000000000005</v>
      </c>
      <c r="C131" s="24"/>
      <c r="D131" s="2">
        <v>916</v>
      </c>
      <c r="F131" s="11"/>
    </row>
    <row r="132" spans="1:7" x14ac:dyDescent="0.25">
      <c r="A132" s="2" t="s">
        <v>26</v>
      </c>
      <c r="B132" s="2"/>
      <c r="C132" s="24">
        <v>0.71</v>
      </c>
      <c r="D132" s="2">
        <v>933</v>
      </c>
      <c r="G132" s="10"/>
    </row>
    <row r="133" spans="1:7" x14ac:dyDescent="0.25">
      <c r="A133" s="2" t="s">
        <v>57</v>
      </c>
      <c r="B133" s="23">
        <v>0.63106977410840426</v>
      </c>
      <c r="C133" s="2"/>
      <c r="D133" s="2">
        <v>933</v>
      </c>
      <c r="G133" s="10"/>
    </row>
    <row r="134" spans="1:7" x14ac:dyDescent="0.25">
      <c r="A134" s="5" t="s">
        <v>29</v>
      </c>
      <c r="B134" s="5"/>
      <c r="C134" s="22">
        <v>0.625</v>
      </c>
      <c r="D134" s="5">
        <v>953</v>
      </c>
      <c r="G134" s="10"/>
    </row>
    <row r="135" spans="1:7" x14ac:dyDescent="0.25">
      <c r="A135" s="5" t="s">
        <v>58</v>
      </c>
      <c r="B135" s="23">
        <v>0.66845675606225996</v>
      </c>
      <c r="C135" s="2"/>
      <c r="D135" s="5">
        <v>953</v>
      </c>
      <c r="G135" s="10"/>
    </row>
    <row r="136" spans="1:7" x14ac:dyDescent="0.25">
      <c r="A136" s="5" t="s">
        <v>32</v>
      </c>
      <c r="B136" s="5"/>
      <c r="C136" s="22">
        <v>0.7</v>
      </c>
      <c r="D136" s="5">
        <v>956</v>
      </c>
      <c r="G136" s="10"/>
    </row>
    <row r="137" spans="1:7" x14ac:dyDescent="0.25">
      <c r="A137" s="5" t="s">
        <v>33</v>
      </c>
      <c r="B137" s="23">
        <v>0.66750415922566342</v>
      </c>
      <c r="C137" s="5"/>
      <c r="D137" s="5">
        <v>956</v>
      </c>
    </row>
    <row r="138" spans="1:7" x14ac:dyDescent="0.25">
      <c r="A138" s="5" t="s">
        <v>34</v>
      </c>
      <c r="B138" s="2"/>
      <c r="C138" s="22">
        <v>0.78499999999999992</v>
      </c>
      <c r="D138" s="5">
        <v>957</v>
      </c>
      <c r="G138" s="15"/>
    </row>
    <row r="139" spans="1:7" x14ac:dyDescent="0.25">
      <c r="A139" s="2" t="s">
        <v>35</v>
      </c>
      <c r="B139" s="23">
        <v>0.67182837492677494</v>
      </c>
      <c r="C139" s="2"/>
      <c r="D139" s="5">
        <v>957</v>
      </c>
      <c r="G139" s="15"/>
    </row>
    <row r="140" spans="1:7" x14ac:dyDescent="0.25">
      <c r="A140" s="5" t="s">
        <v>39</v>
      </c>
      <c r="B140" s="5"/>
      <c r="C140" s="22">
        <v>0.73499999999999999</v>
      </c>
      <c r="D140" s="5">
        <v>995</v>
      </c>
    </row>
    <row r="141" spans="1:7" x14ac:dyDescent="0.25">
      <c r="A141" s="5" t="s">
        <v>40</v>
      </c>
      <c r="B141" s="23">
        <v>0.72146641846624116</v>
      </c>
      <c r="C141" s="5"/>
      <c r="D141" s="5">
        <v>995</v>
      </c>
    </row>
    <row r="142" spans="1:7" x14ac:dyDescent="0.25">
      <c r="A142" s="2" t="s">
        <v>47</v>
      </c>
      <c r="B142" s="2"/>
      <c r="C142" s="24">
        <v>0.90500000000000003</v>
      </c>
      <c r="D142" s="2">
        <v>1109</v>
      </c>
    </row>
    <row r="143" spans="1:7" x14ac:dyDescent="0.25">
      <c r="A143" s="2" t="s">
        <v>59</v>
      </c>
      <c r="B143" s="23">
        <v>0.87778893892449905</v>
      </c>
      <c r="C143" s="2"/>
      <c r="D143" s="2">
        <v>1109</v>
      </c>
    </row>
    <row r="145" spans="1:6" x14ac:dyDescent="0.25">
      <c r="A145" t="s">
        <v>65</v>
      </c>
    </row>
    <row r="146" spans="1:6" ht="78.75" x14ac:dyDescent="0.25">
      <c r="A146" s="15"/>
      <c r="B146" s="15"/>
      <c r="C146" s="16" t="s">
        <v>6</v>
      </c>
      <c r="D146" s="16" t="s">
        <v>7</v>
      </c>
      <c r="E146" s="15" t="s">
        <v>8</v>
      </c>
    </row>
    <row r="147" spans="1:6" x14ac:dyDescent="0.25">
      <c r="A147" s="17" t="s">
        <v>9</v>
      </c>
      <c r="B147" s="15"/>
      <c r="C147" s="16"/>
      <c r="D147" s="18">
        <f>12/22</f>
        <v>0.54545454545454541</v>
      </c>
      <c r="E147" s="15">
        <v>885</v>
      </c>
    </row>
    <row r="148" spans="1:6" x14ac:dyDescent="0.25">
      <c r="A148" s="19" t="s">
        <v>10</v>
      </c>
      <c r="B148" s="19"/>
      <c r="C148" s="1">
        <v>0.87</v>
      </c>
      <c r="D148" s="1"/>
      <c r="E148">
        <v>885</v>
      </c>
    </row>
    <row r="149" spans="1:6" x14ac:dyDescent="0.25">
      <c r="A149" t="s">
        <v>11</v>
      </c>
      <c r="D149" s="1">
        <v>0.54</v>
      </c>
      <c r="E149" s="8">
        <v>894</v>
      </c>
    </row>
    <row r="150" spans="1:6" x14ac:dyDescent="0.25">
      <c r="A150" t="s">
        <v>12</v>
      </c>
      <c r="D150" s="1">
        <f>6/12</f>
        <v>0.5</v>
      </c>
      <c r="E150" s="8">
        <v>909</v>
      </c>
    </row>
    <row r="151" spans="1:6" x14ac:dyDescent="0.25">
      <c r="A151" s="19" t="s">
        <v>13</v>
      </c>
      <c r="B151" s="19"/>
      <c r="C151" s="1">
        <v>0.91</v>
      </c>
      <c r="D151" s="1"/>
      <c r="E151">
        <v>909</v>
      </c>
    </row>
    <row r="152" spans="1:6" x14ac:dyDescent="0.25">
      <c r="A152" s="19" t="s">
        <v>14</v>
      </c>
      <c r="B152" s="19"/>
      <c r="C152" s="1"/>
      <c r="D152" s="1">
        <f>52/78</f>
        <v>0.66666666666666663</v>
      </c>
      <c r="E152">
        <v>910</v>
      </c>
    </row>
    <row r="153" spans="1:6" x14ac:dyDescent="0.25">
      <c r="A153" s="19" t="s">
        <v>15</v>
      </c>
      <c r="B153" s="19"/>
      <c r="C153" s="1">
        <v>0.92</v>
      </c>
      <c r="D153" s="1"/>
      <c r="E153">
        <v>910</v>
      </c>
    </row>
    <row r="154" spans="1:6" x14ac:dyDescent="0.25">
      <c r="A154" s="19" t="s">
        <v>16</v>
      </c>
      <c r="B154" s="19"/>
      <c r="C154" s="1"/>
      <c r="D154" s="1">
        <f>27/59</f>
        <v>0.4576271186440678</v>
      </c>
      <c r="E154">
        <v>914</v>
      </c>
    </row>
    <row r="155" spans="1:6" x14ac:dyDescent="0.25">
      <c r="A155" s="19" t="s">
        <v>17</v>
      </c>
      <c r="B155" s="19"/>
      <c r="C155" s="1">
        <v>0.92</v>
      </c>
      <c r="D155" s="1"/>
      <c r="E155">
        <v>914</v>
      </c>
      <c r="F155" s="11"/>
    </row>
    <row r="156" spans="1:6" x14ac:dyDescent="0.25">
      <c r="A156" s="19" t="s">
        <v>18</v>
      </c>
      <c r="B156" s="19"/>
      <c r="C156" s="1"/>
      <c r="D156" s="1">
        <f>32/66</f>
        <v>0.48484848484848486</v>
      </c>
      <c r="E156">
        <v>916</v>
      </c>
      <c r="F156" s="11"/>
    </row>
    <row r="157" spans="1:6" x14ac:dyDescent="0.25">
      <c r="A157" s="19" t="s">
        <v>19</v>
      </c>
      <c r="B157" s="19"/>
      <c r="C157" s="1">
        <v>0.95</v>
      </c>
      <c r="D157" s="1"/>
      <c r="E157">
        <v>916</v>
      </c>
      <c r="F157" s="11"/>
    </row>
    <row r="158" spans="1:6" x14ac:dyDescent="0.25">
      <c r="A158" s="19" t="s">
        <v>20</v>
      </c>
      <c r="B158" s="19"/>
      <c r="C158" s="1"/>
      <c r="D158" s="1">
        <f>20/29</f>
        <v>0.68965517241379315</v>
      </c>
      <c r="E158">
        <v>921</v>
      </c>
    </row>
    <row r="159" spans="1:6" x14ac:dyDescent="0.25">
      <c r="A159" s="19" t="s">
        <v>21</v>
      </c>
      <c r="B159" s="19"/>
      <c r="C159" s="1">
        <v>0.93</v>
      </c>
      <c r="D159" s="1"/>
      <c r="E159">
        <v>921</v>
      </c>
    </row>
    <row r="160" spans="1:6" x14ac:dyDescent="0.25">
      <c r="A160" s="19" t="s">
        <v>22</v>
      </c>
      <c r="B160" s="19"/>
      <c r="C160" s="1"/>
      <c r="D160" s="1">
        <f>44/79</f>
        <v>0.55696202531645567</v>
      </c>
      <c r="E160">
        <v>927</v>
      </c>
    </row>
    <row r="161" spans="1:5" x14ac:dyDescent="0.25">
      <c r="A161" s="19" t="s">
        <v>23</v>
      </c>
      <c r="B161" s="19"/>
      <c r="C161" s="1">
        <v>0.94</v>
      </c>
      <c r="D161" s="1"/>
      <c r="E161">
        <v>927</v>
      </c>
    </row>
    <row r="162" spans="1:5" x14ac:dyDescent="0.25">
      <c r="A162" s="19" t="s">
        <v>24</v>
      </c>
      <c r="B162" s="19"/>
      <c r="C162" s="1"/>
      <c r="D162" s="1">
        <f>43/84</f>
        <v>0.51190476190476186</v>
      </c>
      <c r="E162">
        <v>930</v>
      </c>
    </row>
    <row r="163" spans="1:5" x14ac:dyDescent="0.25">
      <c r="A163" s="19" t="s">
        <v>25</v>
      </c>
      <c r="B163" s="19"/>
      <c r="C163" s="1">
        <v>0.93</v>
      </c>
      <c r="D163" s="1"/>
      <c r="E163">
        <v>930</v>
      </c>
    </row>
    <row r="164" spans="1:5" x14ac:dyDescent="0.25">
      <c r="A164" s="19" t="s">
        <v>26</v>
      </c>
      <c r="B164" s="19"/>
      <c r="C164" s="1"/>
      <c r="D164" s="1">
        <f>24/42</f>
        <v>0.5714285714285714</v>
      </c>
      <c r="E164">
        <v>933</v>
      </c>
    </row>
    <row r="165" spans="1:5" x14ac:dyDescent="0.25">
      <c r="A165" s="19" t="s">
        <v>27</v>
      </c>
      <c r="B165" s="19"/>
      <c r="C165" s="1">
        <v>0.9</v>
      </c>
      <c r="D165" s="1"/>
      <c r="E165">
        <v>933</v>
      </c>
    </row>
    <row r="166" spans="1:5" x14ac:dyDescent="0.25">
      <c r="A166" t="s">
        <v>28</v>
      </c>
      <c r="D166" s="1">
        <v>0.66</v>
      </c>
      <c r="E166" s="8">
        <v>938</v>
      </c>
    </row>
    <row r="167" spans="1:5" x14ac:dyDescent="0.25">
      <c r="A167" s="19" t="s">
        <v>29</v>
      </c>
      <c r="D167" s="1">
        <f>55/106</f>
        <v>0.51886792452830188</v>
      </c>
      <c r="E167" s="8">
        <v>953</v>
      </c>
    </row>
    <row r="168" spans="1:5" x14ac:dyDescent="0.25">
      <c r="A168" s="19" t="s">
        <v>30</v>
      </c>
      <c r="B168" s="19"/>
      <c r="C168" s="1">
        <v>0.89</v>
      </c>
      <c r="D168" s="1"/>
      <c r="E168">
        <v>953</v>
      </c>
    </row>
    <row r="169" spans="1:5" x14ac:dyDescent="0.25">
      <c r="A169" t="s">
        <v>31</v>
      </c>
      <c r="D169" s="1">
        <v>0.63</v>
      </c>
      <c r="E169" s="8">
        <v>954</v>
      </c>
    </row>
    <row r="170" spans="1:5" x14ac:dyDescent="0.25">
      <c r="A170" s="19" t="s">
        <v>32</v>
      </c>
      <c r="D170" s="1">
        <f>61/108</f>
        <v>0.56481481481481477</v>
      </c>
      <c r="E170" s="8">
        <v>956</v>
      </c>
    </row>
    <row r="171" spans="1:5" x14ac:dyDescent="0.25">
      <c r="A171" s="19" t="s">
        <v>33</v>
      </c>
      <c r="B171" s="19"/>
      <c r="C171" s="1">
        <v>0.93</v>
      </c>
      <c r="D171" s="1"/>
      <c r="E171">
        <v>956</v>
      </c>
    </row>
    <row r="172" spans="1:5" x14ac:dyDescent="0.25">
      <c r="A172" s="19" t="s">
        <v>34</v>
      </c>
      <c r="B172" s="19"/>
      <c r="C172" s="1"/>
      <c r="D172" s="1">
        <f>65/106</f>
        <v>0.6132075471698113</v>
      </c>
      <c r="E172" s="8">
        <v>957</v>
      </c>
    </row>
    <row r="173" spans="1:5" x14ac:dyDescent="0.25">
      <c r="A173" s="19" t="s">
        <v>35</v>
      </c>
      <c r="B173" s="19"/>
      <c r="C173" s="1">
        <v>0.9</v>
      </c>
      <c r="D173" s="1"/>
      <c r="E173">
        <v>957</v>
      </c>
    </row>
    <row r="174" spans="1:5" x14ac:dyDescent="0.25">
      <c r="A174" t="s">
        <v>36</v>
      </c>
      <c r="D174" s="1">
        <v>0.82</v>
      </c>
      <c r="E174" s="8">
        <v>969</v>
      </c>
    </row>
    <row r="175" spans="1:5" x14ac:dyDescent="0.25">
      <c r="A175" t="s">
        <v>37</v>
      </c>
      <c r="D175" s="1">
        <v>0.72</v>
      </c>
      <c r="E175" s="8">
        <v>975</v>
      </c>
    </row>
    <row r="176" spans="1:5" x14ac:dyDescent="0.25">
      <c r="A176" t="s">
        <v>38</v>
      </c>
      <c r="D176" s="1">
        <v>0.7</v>
      </c>
      <c r="E176" s="8">
        <v>995</v>
      </c>
    </row>
    <row r="177" spans="1:5" x14ac:dyDescent="0.25">
      <c r="A177" t="s">
        <v>39</v>
      </c>
      <c r="D177" s="1">
        <f>83/116</f>
        <v>0.71551724137931039</v>
      </c>
      <c r="E177" s="8">
        <v>995</v>
      </c>
    </row>
    <row r="178" spans="1:5" x14ac:dyDescent="0.25">
      <c r="A178" s="19" t="s">
        <v>40</v>
      </c>
      <c r="B178" s="19"/>
      <c r="C178" s="1">
        <v>0.96</v>
      </c>
      <c r="D178" s="1"/>
      <c r="E178">
        <v>995</v>
      </c>
    </row>
    <row r="179" spans="1:5" x14ac:dyDescent="0.25">
      <c r="A179" s="19" t="s">
        <v>41</v>
      </c>
      <c r="B179" s="19"/>
      <c r="C179" s="1"/>
      <c r="D179" s="1">
        <v>0.8</v>
      </c>
      <c r="E179" s="8">
        <v>1016</v>
      </c>
    </row>
    <row r="180" spans="1:5" x14ac:dyDescent="0.25">
      <c r="A180" s="19" t="s">
        <v>72</v>
      </c>
      <c r="B180" s="19"/>
      <c r="C180" s="1">
        <v>0.92</v>
      </c>
      <c r="D180" s="1"/>
      <c r="E180" s="8">
        <v>1016</v>
      </c>
    </row>
    <row r="181" spans="1:5" x14ac:dyDescent="0.25">
      <c r="A181" s="19" t="s">
        <v>42</v>
      </c>
      <c r="B181" s="19"/>
      <c r="D181" s="1">
        <v>0.85</v>
      </c>
      <c r="E181" s="8">
        <v>1020</v>
      </c>
    </row>
    <row r="182" spans="1:5" x14ac:dyDescent="0.25">
      <c r="A182" s="19" t="s">
        <v>43</v>
      </c>
      <c r="B182" s="19"/>
      <c r="C182" s="20">
        <v>0.96</v>
      </c>
      <c r="D182" s="1"/>
      <c r="E182" s="8">
        <v>1020</v>
      </c>
    </row>
    <row r="183" spans="1:5" x14ac:dyDescent="0.25">
      <c r="A183" t="s">
        <v>44</v>
      </c>
      <c r="D183" s="1">
        <v>0.82</v>
      </c>
      <c r="E183" s="8">
        <v>1032</v>
      </c>
    </row>
    <row r="184" spans="1:5" x14ac:dyDescent="0.25">
      <c r="A184" s="19" t="s">
        <v>45</v>
      </c>
      <c r="B184" s="19"/>
      <c r="D184" s="1">
        <v>0.87</v>
      </c>
      <c r="E184" s="8">
        <v>1054</v>
      </c>
    </row>
    <row r="185" spans="1:5" x14ac:dyDescent="0.25">
      <c r="A185" s="19" t="s">
        <v>46</v>
      </c>
      <c r="B185" s="19"/>
      <c r="C185" s="1">
        <v>0.96</v>
      </c>
      <c r="D185" s="10"/>
      <c r="E185" s="8">
        <v>1054</v>
      </c>
    </row>
    <row r="186" spans="1:5" x14ac:dyDescent="0.25">
      <c r="A186" s="19" t="s">
        <v>47</v>
      </c>
      <c r="B186" s="19"/>
      <c r="D186" s="1">
        <f>142/172</f>
        <v>0.82558139534883723</v>
      </c>
      <c r="E186" s="8">
        <v>1109</v>
      </c>
    </row>
    <row r="187" spans="1:5" x14ac:dyDescent="0.25">
      <c r="A187" s="19" t="s">
        <v>48</v>
      </c>
      <c r="B187" s="19"/>
      <c r="C187" s="1">
        <v>0.96</v>
      </c>
      <c r="D187" s="1"/>
      <c r="E187">
        <v>1109</v>
      </c>
    </row>
    <row r="188" spans="1:5" x14ac:dyDescent="0.25">
      <c r="A188" s="19" t="s">
        <v>49</v>
      </c>
      <c r="B188" s="19"/>
      <c r="D188" s="1">
        <v>0.96</v>
      </c>
      <c r="E188" s="8">
        <v>1118</v>
      </c>
    </row>
    <row r="189" spans="1:5" x14ac:dyDescent="0.25">
      <c r="A189" s="19" t="s">
        <v>50</v>
      </c>
      <c r="C189" s="20">
        <v>0.99</v>
      </c>
      <c r="D189" s="1"/>
      <c r="E189" s="8">
        <v>1118</v>
      </c>
    </row>
    <row r="190" spans="1:5" x14ac:dyDescent="0.25">
      <c r="A190" s="19" t="s">
        <v>51</v>
      </c>
      <c r="B190" s="19"/>
      <c r="D190" s="1">
        <v>0.97</v>
      </c>
      <c r="E190" s="8">
        <v>1169</v>
      </c>
    </row>
    <row r="191" spans="1:5" x14ac:dyDescent="0.25">
      <c r="A191" s="19" t="s">
        <v>52</v>
      </c>
      <c r="C191" s="20">
        <v>0.98</v>
      </c>
      <c r="D191" s="1"/>
      <c r="E191" s="8">
        <v>1169</v>
      </c>
    </row>
  </sheetData>
  <phoneticPr fontId="9" type="noConversion"/>
  <hyperlinks>
    <hyperlink ref="J68" r:id="rId1"/>
  </hyperlinks>
  <pageMargins left="0.75000000000000011" right="0.75000000000000011" top="1" bottom="1" header="0.5" footer="0.5"/>
  <pageSetup paperSize="9" scale="52" orientation="landscape" horizontalDpi="4294967292" verticalDpi="4294967292"/>
  <rowBreaks count="2" manualBreakCount="2">
    <brk id="59" max="16383" man="1"/>
    <brk id="60" max="16383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Rowan</dc:creator>
  <cp:lastModifiedBy>Patricia Freeman</cp:lastModifiedBy>
  <cp:lastPrinted>2016-09-06T02:36:55Z</cp:lastPrinted>
  <dcterms:created xsi:type="dcterms:W3CDTF">2016-08-22T02:12:54Z</dcterms:created>
  <dcterms:modified xsi:type="dcterms:W3CDTF">2016-09-20T05:48:47Z</dcterms:modified>
</cp:coreProperties>
</file>